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0" yWindow="65491" windowWidth="7350" windowHeight="12450" activeTab="2"/>
  </bookViews>
  <sheets>
    <sheet name="Graf3" sheetId="1" r:id="rId1"/>
    <sheet name="Graf4" sheetId="2" r:id="rId2"/>
    <sheet name="List1" sheetId="3" r:id="rId3"/>
    <sheet name="List2" sheetId="4" r:id="rId4"/>
    <sheet name="List3" sheetId="5" r:id="rId5"/>
  </sheets>
  <definedNames/>
  <calcPr fullCalcOnLoad="1"/>
</workbook>
</file>

<file path=xl/sharedStrings.xml><?xml version="1.0" encoding="utf-8"?>
<sst xmlns="http://schemas.openxmlformats.org/spreadsheetml/2006/main" count="38" uniqueCount="28">
  <si>
    <t>PŘEVODOVKA</t>
  </si>
  <si>
    <t>Obvod kola</t>
  </si>
  <si>
    <t>Celkový převod</t>
  </si>
  <si>
    <t>Ozubení</t>
  </si>
  <si>
    <t>1. pár</t>
  </si>
  <si>
    <t>2. pár</t>
  </si>
  <si>
    <t>1st</t>
  </si>
  <si>
    <t>2st</t>
  </si>
  <si>
    <t>3st</t>
  </si>
  <si>
    <t>Tabulka rychlosti</t>
  </si>
  <si>
    <t>Tabulka otáček</t>
  </si>
  <si>
    <t>PRIMÁR:</t>
  </si>
  <si>
    <t>SEKUNDÁR:</t>
  </si>
  <si>
    <t>Převod soukolí</t>
  </si>
  <si>
    <t>Převod na převodový stupeň</t>
  </si>
  <si>
    <t>Pokles otáček</t>
  </si>
  <si>
    <t>otáčky</t>
  </si>
  <si>
    <t>pokles mezi 1 a 2</t>
  </si>
  <si>
    <t xml:space="preserve">pokles mezi 2 a 3 </t>
  </si>
  <si>
    <t>rychlost</t>
  </si>
  <si>
    <t>hnací kolo</t>
  </si>
  <si>
    <t>hnané kolo</t>
  </si>
  <si>
    <t>Otáčky dle rychlosti</t>
  </si>
  <si>
    <t>Výstup</t>
  </si>
  <si>
    <t>Rychlost dle otáček</t>
  </si>
  <si>
    <t>km/h</t>
  </si>
  <si>
    <t>pokles otáček</t>
  </si>
  <si>
    <t>ot/min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</si>
</sst>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</numFmts>
  <fonts count="46">
    <font>
      <sz val="10"/>
      <name val="Arial"/>
      <family val="0"/>
    </font>
    <font>
      <sz val="8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BCBCB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" fontId="0" fillId="0" borderId="10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" fontId="0" fillId="0" borderId="10" xfId="0" applyNumberFormat="1" applyBorder="1" applyAlignment="1">
      <alignment/>
    </xf>
    <xf numFmtId="1" fontId="0" fillId="0" borderId="28" xfId="0" applyNumberFormat="1" applyBorder="1" applyAlignment="1">
      <alignment/>
    </xf>
    <xf numFmtId="1" fontId="0" fillId="0" borderId="29" xfId="0" applyNumberFormat="1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1" fontId="0" fillId="0" borderId="3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23" xfId="0" applyNumberFormat="1" applyBorder="1" applyAlignment="1">
      <alignment/>
    </xf>
    <xf numFmtId="0" fontId="0" fillId="0" borderId="31" xfId="0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7" fillId="0" borderId="32" xfId="0" applyFont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0" borderId="0" xfId="0" applyFont="1" applyAlignment="1">
      <alignment/>
    </xf>
    <xf numFmtId="2" fontId="6" fillId="0" borderId="12" xfId="0" applyNumberFormat="1" applyFont="1" applyBorder="1" applyAlignment="1">
      <alignment/>
    </xf>
    <xf numFmtId="2" fontId="6" fillId="0" borderId="29" xfId="0" applyNumberFormat="1" applyFont="1" applyBorder="1" applyAlignment="1">
      <alignment/>
    </xf>
    <xf numFmtId="0" fontId="7" fillId="0" borderId="34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2" fontId="6" fillId="0" borderId="13" xfId="0" applyNumberFormat="1" applyFont="1" applyBorder="1" applyAlignment="1">
      <alignment/>
    </xf>
    <xf numFmtId="2" fontId="6" fillId="0" borderId="2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2" fontId="6" fillId="0" borderId="14" xfId="0" applyNumberFormat="1" applyFont="1" applyBorder="1" applyAlignment="1">
      <alignment/>
    </xf>
    <xf numFmtId="2" fontId="6" fillId="0" borderId="25" xfId="0" applyNumberFormat="1" applyFont="1" applyBorder="1" applyAlignment="1">
      <alignment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2" fontId="6" fillId="0" borderId="12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16" fontId="0" fillId="0" borderId="38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8" fillId="0" borderId="0" xfId="0" applyFont="1" applyAlignment="1">
      <alignment/>
    </xf>
    <xf numFmtId="0" fontId="6" fillId="0" borderId="0" xfId="0" applyFont="1" applyFill="1" applyBorder="1" applyAlignment="1">
      <alignment/>
    </xf>
    <xf numFmtId="164" fontId="6" fillId="0" borderId="29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6" fillId="0" borderId="25" xfId="0" applyNumberFormat="1" applyFont="1" applyBorder="1" applyAlignment="1">
      <alignment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1" fontId="0" fillId="0" borderId="32" xfId="0" applyNumberFormat="1" applyBorder="1" applyAlignment="1">
      <alignment/>
    </xf>
    <xf numFmtId="1" fontId="0" fillId="0" borderId="36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7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34" borderId="3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35" xfId="0" applyFont="1" applyBorder="1" applyAlignment="1">
      <alignment horizontal="center"/>
    </xf>
    <xf numFmtId="0" fontId="7" fillId="0" borderId="12" xfId="0" applyFont="1" applyBorder="1" applyAlignment="1">
      <alignment/>
    </xf>
    <xf numFmtId="1" fontId="6" fillId="0" borderId="44" xfId="0" applyNumberFormat="1" applyFont="1" applyBorder="1" applyAlignment="1">
      <alignment horizontal="center"/>
    </xf>
    <xf numFmtId="0" fontId="0" fillId="35" borderId="35" xfId="0" applyFill="1" applyBorder="1" applyAlignment="1">
      <alignment horizontal="center"/>
    </xf>
    <xf numFmtId="0" fontId="7" fillId="0" borderId="13" xfId="0" applyFont="1" applyBorder="1" applyAlignment="1">
      <alignment/>
    </xf>
    <xf numFmtId="1" fontId="6" fillId="0" borderId="45" xfId="0" applyNumberFormat="1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1" fontId="6" fillId="0" borderId="46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rychlosti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25"/>
          <c:w val="0.92625"/>
          <c:h val="0.877"/>
        </c:manualLayout>
      </c:layout>
      <c:lineChart>
        <c:grouping val="standard"/>
        <c:varyColors val="0"/>
        <c:ser>
          <c:idx val="0"/>
          <c:order val="0"/>
          <c:tx>
            <c:strRef>
              <c:f>List1!$A$59</c:f>
              <c:strCache>
                <c:ptCount val="1"/>
                <c:pt idx="0">
                  <c:v>1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List1!$B$58:$U$58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List1!$B$59:$R$59</c:f>
              <c:numCache>
                <c:ptCount val="17"/>
                <c:pt idx="0">
                  <c:v>1360.977317835326</c:v>
                </c:pt>
                <c:pt idx="1">
                  <c:v>2721.954635670652</c:v>
                </c:pt>
                <c:pt idx="2">
                  <c:v>4082.9319535059776</c:v>
                </c:pt>
                <c:pt idx="3">
                  <c:v>5443.909271341304</c:v>
                </c:pt>
                <c:pt idx="4">
                  <c:v>6804.88658917663</c:v>
                </c:pt>
                <c:pt idx="5">
                  <c:v>8165.863907011955</c:v>
                </c:pt>
                <c:pt idx="6">
                  <c:v>9526.841224847281</c:v>
                </c:pt>
                <c:pt idx="7">
                  <c:v>10887.818542682608</c:v>
                </c:pt>
                <c:pt idx="8">
                  <c:v>12248.795860517934</c:v>
                </c:pt>
                <c:pt idx="9">
                  <c:v>13609.77317835326</c:v>
                </c:pt>
                <c:pt idx="10">
                  <c:v>14970.750496188584</c:v>
                </c:pt>
                <c:pt idx="11">
                  <c:v>16331.72781402391</c:v>
                </c:pt>
                <c:pt idx="12">
                  <c:v>17692.70513185924</c:v>
                </c:pt>
                <c:pt idx="13">
                  <c:v>19053.682449694563</c:v>
                </c:pt>
                <c:pt idx="14">
                  <c:v>20414.65976752989</c:v>
                </c:pt>
                <c:pt idx="15">
                  <c:v>21775.637085365215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List1!$A$60</c:f>
              <c:strCache>
                <c:ptCount val="1"/>
                <c:pt idx="0">
                  <c:v>2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List1!$B$58:$U$58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List1!$B$60:$S$60</c:f>
              <c:numCache>
                <c:ptCount val="18"/>
                <c:pt idx="0">
                  <c:v>745.578878466309</c:v>
                </c:pt>
                <c:pt idx="1">
                  <c:v>1491.157756932618</c:v>
                </c:pt>
                <c:pt idx="2">
                  <c:v>2236.736635398927</c:v>
                </c:pt>
                <c:pt idx="3">
                  <c:v>2982.315513865236</c:v>
                </c:pt>
                <c:pt idx="4">
                  <c:v>3727.8943923315455</c:v>
                </c:pt>
                <c:pt idx="5">
                  <c:v>4473.473270797854</c:v>
                </c:pt>
                <c:pt idx="6">
                  <c:v>5219.052149264164</c:v>
                </c:pt>
                <c:pt idx="7">
                  <c:v>5964.631027730472</c:v>
                </c:pt>
                <c:pt idx="8">
                  <c:v>6710.209906196782</c:v>
                </c:pt>
                <c:pt idx="9">
                  <c:v>7455.788784663091</c:v>
                </c:pt>
                <c:pt idx="10">
                  <c:v>8201.367663129398</c:v>
                </c:pt>
                <c:pt idx="11">
                  <c:v>8946.946541595707</c:v>
                </c:pt>
                <c:pt idx="12">
                  <c:v>9692.525420062018</c:v>
                </c:pt>
                <c:pt idx="13">
                  <c:v>10438.104298528327</c:v>
                </c:pt>
                <c:pt idx="14">
                  <c:v>11183.683176994637</c:v>
                </c:pt>
                <c:pt idx="15">
                  <c:v>11929.262055460944</c:v>
                </c:pt>
                <c:pt idx="16">
                  <c:v>12674.840933927255</c:v>
                </c:pt>
                <c:pt idx="17">
                  <c:v>13420.419812393564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List1!$A$61</c:f>
              <c:strCache>
                <c:ptCount val="1"/>
                <c:pt idx="0">
                  <c:v>3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List1!$B$58:$U$58</c:f>
              <c:numCache>
                <c:ptCount val="20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35</c:v>
                </c:pt>
                <c:pt idx="7">
                  <c:v>40</c:v>
                </c:pt>
                <c:pt idx="8">
                  <c:v>45</c:v>
                </c:pt>
                <c:pt idx="9">
                  <c:v>50</c:v>
                </c:pt>
                <c:pt idx="10">
                  <c:v>55</c:v>
                </c:pt>
                <c:pt idx="11">
                  <c:v>60</c:v>
                </c:pt>
                <c:pt idx="12">
                  <c:v>65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85</c:v>
                </c:pt>
                <c:pt idx="17">
                  <c:v>90</c:v>
                </c:pt>
                <c:pt idx="18">
                  <c:v>95</c:v>
                </c:pt>
                <c:pt idx="19">
                  <c:v>100</c:v>
                </c:pt>
              </c:numCache>
            </c:numRef>
          </c:cat>
          <c:val>
            <c:numRef>
              <c:f>List1!$B$61:$U$61</c:f>
              <c:numCache>
                <c:ptCount val="20"/>
                <c:pt idx="0">
                  <c:v>504.2562463057162</c:v>
                </c:pt>
                <c:pt idx="1">
                  <c:v>1008.5124926114324</c:v>
                </c:pt>
                <c:pt idx="2">
                  <c:v>1512.7687389171485</c:v>
                </c:pt>
                <c:pt idx="3">
                  <c:v>2017.0249852228649</c:v>
                </c:pt>
                <c:pt idx="4">
                  <c:v>2521.2812315285814</c:v>
                </c:pt>
                <c:pt idx="5">
                  <c:v>3025.537477834297</c:v>
                </c:pt>
                <c:pt idx="6">
                  <c:v>3529.7937241400136</c:v>
                </c:pt>
                <c:pt idx="7">
                  <c:v>4034.0499704457297</c:v>
                </c:pt>
                <c:pt idx="8">
                  <c:v>4538.306216751446</c:v>
                </c:pt>
                <c:pt idx="9">
                  <c:v>5042.562463057163</c:v>
                </c:pt>
                <c:pt idx="10">
                  <c:v>5546.818709362878</c:v>
                </c:pt>
                <c:pt idx="11">
                  <c:v>6051.074955668594</c:v>
                </c:pt>
                <c:pt idx="12">
                  <c:v>6555.331201974311</c:v>
                </c:pt>
                <c:pt idx="13">
                  <c:v>7059.587448280027</c:v>
                </c:pt>
                <c:pt idx="14">
                  <c:v>7563.843694585744</c:v>
                </c:pt>
                <c:pt idx="15">
                  <c:v>8068.0999408914595</c:v>
                </c:pt>
                <c:pt idx="16">
                  <c:v>8572.356187197176</c:v>
                </c:pt>
                <c:pt idx="17">
                  <c:v>9076.612433502893</c:v>
                </c:pt>
                <c:pt idx="18">
                  <c:v>9580.868679808607</c:v>
                </c:pt>
                <c:pt idx="19">
                  <c:v>10085.124926114326</c:v>
                </c:pt>
              </c:numCache>
            </c:numRef>
          </c:val>
          <c:smooth val="0"/>
        </c:ser>
        <c:marker val="1"/>
        <c:axId val="58685764"/>
        <c:axId val="58409829"/>
      </c:lineChart>
      <c:catAx>
        <c:axId val="586857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09829"/>
        <c:crosses val="autoZero"/>
        <c:auto val="1"/>
        <c:lblOffset val="100"/>
        <c:tickLblSkip val="1"/>
        <c:noMultiLvlLbl val="0"/>
      </c:catAx>
      <c:valAx>
        <c:axId val="584098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685764"/>
        <c:crossesAt val="1"/>
        <c:crossBetween val="between"/>
        <c:dispUnits/>
        <c:majorUnit val="5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4775"/>
          <c:y val="0.474"/>
          <c:w val="0.0475"/>
          <c:h val="0.10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Graf otáček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25"/>
          <c:w val="0.89775"/>
          <c:h val="0.87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List1!$A$32:$A$54</c:f>
              <c:numCach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</c:numCache>
            </c:numRef>
          </c:cat>
          <c:val>
            <c:numRef>
              <c:f>List1!$B$32:$B$54</c:f>
              <c:numCache>
                <c:ptCount val="23"/>
                <c:pt idx="0">
                  <c:v>3.673830514642702</c:v>
                </c:pt>
                <c:pt idx="1">
                  <c:v>5.510745771964054</c:v>
                </c:pt>
                <c:pt idx="2">
                  <c:v>7.347661029285404</c:v>
                </c:pt>
                <c:pt idx="3">
                  <c:v>9.184576286606756</c:v>
                </c:pt>
                <c:pt idx="4">
                  <c:v>11.021491543928107</c:v>
                </c:pt>
                <c:pt idx="5">
                  <c:v>12.858406801249458</c:v>
                </c:pt>
                <c:pt idx="6">
                  <c:v>14.695322058570808</c:v>
                </c:pt>
                <c:pt idx="7">
                  <c:v>16.53223731589216</c:v>
                </c:pt>
                <c:pt idx="8">
                  <c:v>18.369152573213512</c:v>
                </c:pt>
                <c:pt idx="9">
                  <c:v>20.20606783053486</c:v>
                </c:pt>
                <c:pt idx="10">
                  <c:v>22.042983087856214</c:v>
                </c:pt>
                <c:pt idx="11">
                  <c:v>23.879898345177565</c:v>
                </c:pt>
                <c:pt idx="12">
                  <c:v>25.716813602498917</c:v>
                </c:pt>
                <c:pt idx="13">
                  <c:v>27.553728859820264</c:v>
                </c:pt>
                <c:pt idx="14">
                  <c:v>29.390644117141616</c:v>
                </c:pt>
                <c:pt idx="15">
                  <c:v>31.227559374462967</c:v>
                </c:pt>
                <c:pt idx="16">
                  <c:v>33.06447463178432</c:v>
                </c:pt>
                <c:pt idx="17">
                  <c:v>34.901389889105666</c:v>
                </c:pt>
                <c:pt idx="18">
                  <c:v>36.738305146427024</c:v>
                </c:pt>
                <c:pt idx="19">
                  <c:v>38.575220403748375</c:v>
                </c:pt>
                <c:pt idx="20">
                  <c:v>40.41213566106972</c:v>
                </c:pt>
                <c:pt idx="21">
                  <c:v>42.24905091839107</c:v>
                </c:pt>
                <c:pt idx="22">
                  <c:v>44.08596617571243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List1!$A$32:$A$54</c:f>
              <c:numCach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</c:numCache>
            </c:numRef>
          </c:cat>
          <c:val>
            <c:numRef>
              <c:f>List1!$C$32:$C$54</c:f>
              <c:numCache>
                <c:ptCount val="23"/>
                <c:pt idx="0">
                  <c:v>6.706198558474773</c:v>
                </c:pt>
                <c:pt idx="1">
                  <c:v>10.05929783771216</c:v>
                </c:pt>
                <c:pt idx="2">
                  <c:v>13.412397116949546</c:v>
                </c:pt>
                <c:pt idx="3">
                  <c:v>16.765496396186933</c:v>
                </c:pt>
                <c:pt idx="4">
                  <c:v>20.11859567542432</c:v>
                </c:pt>
                <c:pt idx="5">
                  <c:v>23.471694954661707</c:v>
                </c:pt>
                <c:pt idx="6">
                  <c:v>26.82479423389909</c:v>
                </c:pt>
                <c:pt idx="7">
                  <c:v>30.177893513136482</c:v>
                </c:pt>
                <c:pt idx="8">
                  <c:v>33.530992792373866</c:v>
                </c:pt>
                <c:pt idx="9">
                  <c:v>36.884092071611256</c:v>
                </c:pt>
                <c:pt idx="10">
                  <c:v>40.23719135084864</c:v>
                </c:pt>
                <c:pt idx="11">
                  <c:v>43.59029063008602</c:v>
                </c:pt>
                <c:pt idx="12">
                  <c:v>46.943389909323415</c:v>
                </c:pt>
                <c:pt idx="13">
                  <c:v>50.2964891885608</c:v>
                </c:pt>
                <c:pt idx="14">
                  <c:v>53.64958846779818</c:v>
                </c:pt>
                <c:pt idx="15">
                  <c:v>57.00268774703557</c:v>
                </c:pt>
                <c:pt idx="16">
                  <c:v>60.355787026272964</c:v>
                </c:pt>
                <c:pt idx="17">
                  <c:v>63.70888630551033</c:v>
                </c:pt>
                <c:pt idx="18">
                  <c:v>67.06198558474773</c:v>
                </c:pt>
                <c:pt idx="19">
                  <c:v>70.41508486398513</c:v>
                </c:pt>
                <c:pt idx="20">
                  <c:v>73.76818414322251</c:v>
                </c:pt>
                <c:pt idx="21">
                  <c:v>77.1212834224599</c:v>
                </c:pt>
                <c:pt idx="22">
                  <c:v>80.47438270169728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List1!$A$32:$A$54</c:f>
              <c:numCache>
                <c:ptCount val="23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2500</c:v>
                </c:pt>
                <c:pt idx="4">
                  <c:v>3000</c:v>
                </c:pt>
                <c:pt idx="5">
                  <c:v>3500</c:v>
                </c:pt>
                <c:pt idx="6">
                  <c:v>4000</c:v>
                </c:pt>
                <c:pt idx="7">
                  <c:v>4500</c:v>
                </c:pt>
                <c:pt idx="8">
                  <c:v>5000</c:v>
                </c:pt>
                <c:pt idx="9">
                  <c:v>5500</c:v>
                </c:pt>
                <c:pt idx="10">
                  <c:v>6000</c:v>
                </c:pt>
                <c:pt idx="11">
                  <c:v>6500</c:v>
                </c:pt>
                <c:pt idx="12">
                  <c:v>7000</c:v>
                </c:pt>
                <c:pt idx="13">
                  <c:v>7500</c:v>
                </c:pt>
                <c:pt idx="14">
                  <c:v>8000</c:v>
                </c:pt>
                <c:pt idx="15">
                  <c:v>8500</c:v>
                </c:pt>
                <c:pt idx="16">
                  <c:v>9000</c:v>
                </c:pt>
                <c:pt idx="17">
                  <c:v>9500</c:v>
                </c:pt>
                <c:pt idx="18">
                  <c:v>10000</c:v>
                </c:pt>
                <c:pt idx="19">
                  <c:v>10500</c:v>
                </c:pt>
                <c:pt idx="20">
                  <c:v>11000</c:v>
                </c:pt>
                <c:pt idx="21">
                  <c:v>11500</c:v>
                </c:pt>
                <c:pt idx="22">
                  <c:v>12000</c:v>
                </c:pt>
              </c:numCache>
            </c:num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List1!$D$32:$D$54</c:f>
              <c:numCache>
                <c:ptCount val="23"/>
                <c:pt idx="0">
                  <c:v>9.915593582887702</c:v>
                </c:pt>
                <c:pt idx="1">
                  <c:v>14.873390374331551</c:v>
                </c:pt>
                <c:pt idx="2">
                  <c:v>19.831187165775404</c:v>
                </c:pt>
                <c:pt idx="3">
                  <c:v>24.788983957219255</c:v>
                </c:pt>
                <c:pt idx="4">
                  <c:v>29.746780748663102</c:v>
                </c:pt>
                <c:pt idx="5">
                  <c:v>34.70457754010696</c:v>
                </c:pt>
                <c:pt idx="6">
                  <c:v>39.66237433155081</c:v>
                </c:pt>
                <c:pt idx="7">
                  <c:v>44.620171122994655</c:v>
                </c:pt>
                <c:pt idx="8">
                  <c:v>49.57796791443851</c:v>
                </c:pt>
                <c:pt idx="9">
                  <c:v>54.53576470588236</c:v>
                </c:pt>
                <c:pt idx="10">
                  <c:v>59.493561497326205</c:v>
                </c:pt>
                <c:pt idx="11">
                  <c:v>64.45135828877007</c:v>
                </c:pt>
                <c:pt idx="12">
                  <c:v>69.40915508021392</c:v>
                </c:pt>
                <c:pt idx="13">
                  <c:v>74.36695187165775</c:v>
                </c:pt>
                <c:pt idx="14">
                  <c:v>79.32474866310162</c:v>
                </c:pt>
                <c:pt idx="15">
                  <c:v>84.28254545454546</c:v>
                </c:pt>
                <c:pt idx="16">
                  <c:v>89.24034224598931</c:v>
                </c:pt>
                <c:pt idx="17">
                  <c:v>94.19813903743317</c:v>
                </c:pt>
                <c:pt idx="18">
                  <c:v>99.15593582887702</c:v>
                </c:pt>
                <c:pt idx="19">
                  <c:v>104.11373262032086</c:v>
                </c:pt>
                <c:pt idx="20">
                  <c:v>109.07152941176471</c:v>
                </c:pt>
                <c:pt idx="21">
                  <c:v>114.02932620320857</c:v>
                </c:pt>
                <c:pt idx="22">
                  <c:v>118.98712299465241</c:v>
                </c:pt>
              </c:numCache>
            </c:numRef>
          </c:val>
          <c:smooth val="0"/>
        </c:ser>
        <c:marker val="1"/>
        <c:axId val="55926414"/>
        <c:axId val="33575679"/>
      </c:lineChart>
      <c:catAx>
        <c:axId val="559264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75679"/>
        <c:crosses val="autoZero"/>
        <c:auto val="1"/>
        <c:lblOffset val="100"/>
        <c:tickLblSkip val="1"/>
        <c:noMultiLvlLbl val="0"/>
      </c:catAx>
      <c:valAx>
        <c:axId val="335756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26414"/>
        <c:crossesAt val="1"/>
        <c:crossBetween val="between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95"/>
          <c:y val="0.44025"/>
          <c:w val="0.0755"/>
          <c:h val="0.14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Chart 1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76"/>
  <sheetViews>
    <sheetView tabSelected="1" zoomScalePageLayoutView="0" workbookViewId="0" topLeftCell="A1">
      <selection activeCell="K22" sqref="K22"/>
    </sheetView>
  </sheetViews>
  <sheetFormatPr defaultColWidth="9.140625" defaultRowHeight="12.75"/>
  <cols>
    <col min="1" max="1" width="15.8515625" style="0" customWidth="1"/>
    <col min="2" max="2" width="13.00390625" style="0" customWidth="1"/>
    <col min="3" max="4" width="12.7109375" style="0" customWidth="1"/>
    <col min="5" max="5" width="11.7109375" style="0" customWidth="1"/>
    <col min="11" max="13" width="12.7109375" style="0" customWidth="1"/>
  </cols>
  <sheetData>
    <row r="1" ht="13.5" thickBot="1"/>
    <row r="2" spans="1:7" ht="26.25" customHeight="1">
      <c r="A2" s="2" t="s">
        <v>11</v>
      </c>
      <c r="C2" s="33">
        <v>14</v>
      </c>
      <c r="D2" s="52">
        <v>34</v>
      </c>
      <c r="E2" s="54">
        <f>D2/C2</f>
        <v>2.4285714285714284</v>
      </c>
      <c r="G2" s="39">
        <f>D2/C2</f>
        <v>2.4285714285714284</v>
      </c>
    </row>
    <row r="3" spans="1:7" ht="25.5" customHeight="1" thickBot="1">
      <c r="A3" s="2" t="s">
        <v>12</v>
      </c>
      <c r="C3" s="34">
        <v>13</v>
      </c>
      <c r="D3" s="53">
        <v>55</v>
      </c>
      <c r="E3" s="55">
        <f>D3/C3</f>
        <v>4.230769230769231</v>
      </c>
      <c r="G3" s="49">
        <f>D3/C3</f>
        <v>4.230769230769231</v>
      </c>
    </row>
    <row r="4" ht="23.25">
      <c r="A4" s="2"/>
    </row>
    <row r="5" ht="25.5" customHeight="1">
      <c r="A5" s="2" t="s">
        <v>0</v>
      </c>
    </row>
    <row r="6" spans="1:14" ht="24" thickBot="1">
      <c r="A6" s="2"/>
      <c r="B6" s="3" t="s">
        <v>3</v>
      </c>
      <c r="C6" s="63" t="s">
        <v>20</v>
      </c>
      <c r="D6" s="63" t="s">
        <v>21</v>
      </c>
      <c r="E6" s="63"/>
      <c r="F6" s="3" t="s">
        <v>13</v>
      </c>
      <c r="G6" s="5"/>
      <c r="H6" s="5"/>
      <c r="I6" s="4"/>
      <c r="J6" s="3" t="s">
        <v>14</v>
      </c>
      <c r="K6" s="5"/>
      <c r="L6" s="5"/>
      <c r="M6" s="5"/>
      <c r="N6" s="5"/>
    </row>
    <row r="7" spans="1:11" ht="23.25">
      <c r="A7" s="2"/>
      <c r="B7" s="35" t="s">
        <v>4</v>
      </c>
      <c r="C7" s="36">
        <v>14</v>
      </c>
      <c r="D7" s="37">
        <v>23</v>
      </c>
      <c r="E7" s="64"/>
      <c r="F7" s="39">
        <f>D7/C7</f>
        <v>1.6428571428571428</v>
      </c>
      <c r="G7" s="38"/>
      <c r="H7" s="78"/>
      <c r="J7" s="35" t="s">
        <v>6</v>
      </c>
      <c r="K7" s="40">
        <f>F7*F9</f>
        <v>2.6989795918367343</v>
      </c>
    </row>
    <row r="8" spans="1:11" ht="23.25">
      <c r="A8" s="2"/>
      <c r="B8" s="41" t="s">
        <v>5</v>
      </c>
      <c r="C8" s="42">
        <v>20</v>
      </c>
      <c r="D8" s="43">
        <v>18</v>
      </c>
      <c r="E8" s="64"/>
      <c r="F8" s="44">
        <f>D8/C8</f>
        <v>0.9</v>
      </c>
      <c r="G8" s="38"/>
      <c r="H8" s="78"/>
      <c r="J8" s="41" t="s">
        <v>7</v>
      </c>
      <c r="K8" s="45">
        <f>F8*F9</f>
        <v>1.4785714285714286</v>
      </c>
    </row>
    <row r="9" spans="1:11" ht="24" thickBot="1">
      <c r="A9" s="2"/>
      <c r="B9" s="46" t="s">
        <v>23</v>
      </c>
      <c r="C9" s="47">
        <v>14</v>
      </c>
      <c r="D9" s="48">
        <v>23</v>
      </c>
      <c r="E9" s="64"/>
      <c r="F9" s="49">
        <f>D9/C9</f>
        <v>1.6428571428571428</v>
      </c>
      <c r="G9" s="38"/>
      <c r="H9" s="78"/>
      <c r="J9" s="46" t="s">
        <v>8</v>
      </c>
      <c r="K9" s="50">
        <v>1</v>
      </c>
    </row>
    <row r="10" ht="23.25">
      <c r="A10" s="2"/>
    </row>
    <row r="11" ht="24" thickBot="1">
      <c r="A11" s="2"/>
    </row>
    <row r="12" spans="1:3" ht="24" thickBot="1">
      <c r="A12" s="2" t="s">
        <v>1</v>
      </c>
      <c r="C12" s="51">
        <v>1.698</v>
      </c>
    </row>
    <row r="13" ht="25.5" customHeight="1"/>
    <row r="14" ht="24" thickBot="1">
      <c r="A14" s="2"/>
    </row>
    <row r="15" spans="1:5" ht="23.25">
      <c r="A15" s="2" t="s">
        <v>2</v>
      </c>
      <c r="D15" s="35" t="s">
        <v>6</v>
      </c>
      <c r="E15" s="65">
        <f>E2*K7*E3</f>
        <v>27.7312738282126</v>
      </c>
    </row>
    <row r="16" spans="4:5" ht="24.75" customHeight="1">
      <c r="D16" s="41" t="s">
        <v>7</v>
      </c>
      <c r="E16" s="66">
        <f>E2*K8*E3</f>
        <v>15.191915227629513</v>
      </c>
    </row>
    <row r="17" spans="1:5" ht="24.75" customHeight="1" thickBot="1">
      <c r="A17" s="2"/>
      <c r="D17" s="46" t="s">
        <v>8</v>
      </c>
      <c r="E17" s="67">
        <f>E2*K9*E3</f>
        <v>10.274725274725274</v>
      </c>
    </row>
    <row r="18" spans="1:5" ht="15" customHeight="1">
      <c r="A18" s="2"/>
      <c r="D18" s="76"/>
      <c r="E18" s="77"/>
    </row>
    <row r="19" spans="1:4" ht="15" customHeight="1">
      <c r="A19" s="2"/>
      <c r="D19" s="64"/>
    </row>
    <row r="20" ht="15" customHeight="1" thickBot="1">
      <c r="A20" s="2"/>
    </row>
    <row r="21" spans="1:13" ht="24.75" customHeight="1" thickBot="1">
      <c r="A21" s="2" t="s">
        <v>22</v>
      </c>
      <c r="D21" s="79">
        <v>65</v>
      </c>
      <c r="G21" s="2" t="s">
        <v>24</v>
      </c>
      <c r="K21" s="79">
        <v>6500</v>
      </c>
      <c r="M21" s="2"/>
    </row>
    <row r="22" spans="1:13" ht="24.75" customHeight="1" thickBot="1">
      <c r="A22" s="2"/>
      <c r="D22" s="80"/>
      <c r="G22" s="2"/>
      <c r="K22" s="80"/>
      <c r="M22" s="2"/>
    </row>
    <row r="23" spans="1:13" ht="24" customHeight="1" thickBot="1">
      <c r="A23" s="2"/>
      <c r="E23" s="81" t="s">
        <v>27</v>
      </c>
      <c r="L23" s="81" t="s">
        <v>25</v>
      </c>
      <c r="M23" s="81" t="s">
        <v>26</v>
      </c>
    </row>
    <row r="24" spans="4:13" ht="24" customHeight="1" thickBot="1">
      <c r="D24" s="82" t="s">
        <v>6</v>
      </c>
      <c r="E24" s="83">
        <f>(D21*1000)/60/C12*E15</f>
        <v>17692.70513185924</v>
      </c>
      <c r="K24" s="82" t="s">
        <v>6</v>
      </c>
      <c r="L24" s="83">
        <f>K21/E15*C12/1000*60</f>
        <v>23.879898345177565</v>
      </c>
      <c r="M24" s="84"/>
    </row>
    <row r="25" spans="4:13" ht="24" customHeight="1">
      <c r="D25" s="85" t="s">
        <v>7</v>
      </c>
      <c r="E25" s="86">
        <f>(D21*1000)/60/C12*E16</f>
        <v>9692.525420062018</v>
      </c>
      <c r="K25" s="85" t="s">
        <v>7</v>
      </c>
      <c r="L25" s="86">
        <f>K21/E16*C12/1000*60</f>
        <v>43.59029063008602</v>
      </c>
      <c r="M25" s="87">
        <f>((L25*1000)/60/C12*E16)-(L24*1000)/60/C12*E16</f>
        <v>2939.130434782608</v>
      </c>
    </row>
    <row r="26" spans="4:13" ht="24" customHeight="1" thickBot="1">
      <c r="D26" s="88" t="s">
        <v>8</v>
      </c>
      <c r="E26" s="89">
        <f>(D21*1000)/60/C12*E17</f>
        <v>6555.331201974311</v>
      </c>
      <c r="K26" s="88" t="s">
        <v>8</v>
      </c>
      <c r="L26" s="89">
        <f>K21/E17*C12/1000*60</f>
        <v>64.45135828877007</v>
      </c>
      <c r="M26" s="90">
        <f>((L26*1000)/60/C12*E17)-(L25*1000)/60/C12*E17</f>
        <v>2103.864734299519</v>
      </c>
    </row>
    <row r="27" spans="11:13" ht="24" customHeight="1">
      <c r="K27" s="76"/>
      <c r="L27" s="91"/>
      <c r="M27" s="91"/>
    </row>
    <row r="28" ht="24" customHeight="1"/>
    <row r="29" ht="23.25">
      <c r="A29" s="2" t="s">
        <v>9</v>
      </c>
    </row>
    <row r="30" ht="26.25" customHeight="1" thickBot="1"/>
    <row r="31" spans="1:4" ht="13.5" thickBot="1">
      <c r="A31" s="14"/>
      <c r="B31" s="15">
        <v>1</v>
      </c>
      <c r="C31" s="15">
        <v>2</v>
      </c>
      <c r="D31" s="16">
        <v>3</v>
      </c>
    </row>
    <row r="32" spans="1:11" ht="12.75">
      <c r="A32" s="11">
        <v>1000</v>
      </c>
      <c r="B32" s="12">
        <f>A32/E15*C12/1000*60</f>
        <v>3.673830514642702</v>
      </c>
      <c r="C32" s="13">
        <f>A32/E16*C12/1000*60</f>
        <v>6.706198558474773</v>
      </c>
      <c r="D32" s="17">
        <f>A32/E17*C12/1000*60</f>
        <v>9.915593582887702</v>
      </c>
      <c r="E32" s="1"/>
      <c r="F32" s="1"/>
      <c r="G32" s="1"/>
      <c r="H32" s="1"/>
      <c r="I32" s="1"/>
      <c r="J32" s="1"/>
      <c r="K32" s="1"/>
    </row>
    <row r="33" spans="1:21" ht="12.75">
      <c r="A33" s="9">
        <v>1500</v>
      </c>
      <c r="B33" s="7">
        <f>A33/E15*C12/1000*60</f>
        <v>5.510745771964054</v>
      </c>
      <c r="C33" s="6">
        <f>A33/E16*C12/1000*60</f>
        <v>10.05929783771216</v>
      </c>
      <c r="D33" s="18">
        <f>A33/E17*C12/1000*60</f>
        <v>14.873390374331551</v>
      </c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2.75">
      <c r="A34" s="9">
        <v>2000</v>
      </c>
      <c r="B34" s="7">
        <f>A34/E15*C12/1000*60</f>
        <v>7.347661029285404</v>
      </c>
      <c r="C34" s="6">
        <f>A34/E16*C12/1000*60</f>
        <v>13.412397116949546</v>
      </c>
      <c r="D34" s="18">
        <f>A34/E17*C12/1000*60</f>
        <v>19.831187165775404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2.75">
      <c r="A35" s="9">
        <v>2500</v>
      </c>
      <c r="B35" s="7">
        <f>A35/E15*C12/1000*60</f>
        <v>9.184576286606756</v>
      </c>
      <c r="C35" s="6">
        <f>A35/E16*C12/1000*60</f>
        <v>16.765496396186933</v>
      </c>
      <c r="D35" s="18">
        <f>A35/E17*C12/1000*60</f>
        <v>24.788983957219255</v>
      </c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ht="12.75">
      <c r="A36" s="9">
        <v>3000</v>
      </c>
      <c r="B36" s="7">
        <f>A36/E15*C12/1000*60</f>
        <v>11.021491543928107</v>
      </c>
      <c r="C36" s="6">
        <f>A36/E16*C12/1000*60</f>
        <v>20.11859567542432</v>
      </c>
      <c r="D36" s="18">
        <f>A36/E17*C12/1000*60</f>
        <v>29.746780748663102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2.75">
      <c r="A37" s="9">
        <v>3500</v>
      </c>
      <c r="B37" s="7">
        <f>A37/E15*C12/1000*60</f>
        <v>12.858406801249458</v>
      </c>
      <c r="C37" s="6">
        <f>A37/E16*C12/1000*60</f>
        <v>23.471694954661707</v>
      </c>
      <c r="D37" s="18">
        <f>A37/E17*C12/1000*60</f>
        <v>34.70457754010696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ht="12.75">
      <c r="A38" s="9">
        <v>4000</v>
      </c>
      <c r="B38" s="7">
        <f>A38/E15*C12/1000*60</f>
        <v>14.695322058570808</v>
      </c>
      <c r="C38" s="6">
        <f>A38/E16*C12/1000*60</f>
        <v>26.82479423389909</v>
      </c>
      <c r="D38" s="18">
        <f>A38/E17*C12/1000*60</f>
        <v>39.66237433155081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3" ht="12.75">
      <c r="A39" s="9">
        <v>4500</v>
      </c>
      <c r="B39" s="7">
        <f>A39/E15*C12/1000*60</f>
        <v>16.53223731589216</v>
      </c>
      <c r="C39" s="6">
        <f>A39/E16*C12/1000*60</f>
        <v>30.177893513136482</v>
      </c>
      <c r="D39" s="18">
        <f>A39/E17*C12/1000*60</f>
        <v>44.620171122994655</v>
      </c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 ht="12.75">
      <c r="A40" s="9">
        <v>5000</v>
      </c>
      <c r="B40" s="7">
        <f>A40/E15*C12/1000*60</f>
        <v>18.369152573213512</v>
      </c>
      <c r="C40" s="6">
        <f>A40/E16*C12/1000*60</f>
        <v>33.530992792373866</v>
      </c>
      <c r="D40" s="18">
        <f>A40/E17*C12/1000*60</f>
        <v>49.57796791443851</v>
      </c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 ht="12.75">
      <c r="A41" s="9">
        <v>5500</v>
      </c>
      <c r="B41" s="7">
        <f>A41/E15*C12/1000*60</f>
        <v>20.20606783053486</v>
      </c>
      <c r="C41" s="6">
        <f>A41/E16*C12/1000*60</f>
        <v>36.884092071611256</v>
      </c>
      <c r="D41" s="18">
        <f>A41/E17*C12/1000*60</f>
        <v>54.53576470588236</v>
      </c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ht="12.75">
      <c r="A42" s="9">
        <v>6000</v>
      </c>
      <c r="B42" s="7">
        <f>A42/E15*C12/1000*60</f>
        <v>22.042983087856214</v>
      </c>
      <c r="C42" s="6">
        <f>A42/E16*C12/1000*60</f>
        <v>40.23719135084864</v>
      </c>
      <c r="D42" s="18">
        <f>A42/E17*C12/1000*60</f>
        <v>59.493561497326205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2.75">
      <c r="A43" s="9">
        <v>6500</v>
      </c>
      <c r="B43" s="7">
        <f>A43/E15*C12/1000*60</f>
        <v>23.879898345177565</v>
      </c>
      <c r="C43" s="6">
        <f>A43/E16*C12/1000*60</f>
        <v>43.59029063008602</v>
      </c>
      <c r="D43" s="18">
        <f>A43/E17*C12/1000*60</f>
        <v>64.45135828877007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ht="12.75">
      <c r="A44" s="9">
        <v>7000</v>
      </c>
      <c r="B44" s="7">
        <f>A44/E15*C12/1000*60</f>
        <v>25.716813602498917</v>
      </c>
      <c r="C44" s="6">
        <f>A44/E16*C12/1000*60</f>
        <v>46.943389909323415</v>
      </c>
      <c r="D44" s="18">
        <f>A44/E17*C12/1000*60</f>
        <v>69.40915508021392</v>
      </c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.75">
      <c r="A45" s="9">
        <v>7500</v>
      </c>
      <c r="B45" s="7">
        <f>A45/E15*C12/1000*60</f>
        <v>27.553728859820264</v>
      </c>
      <c r="C45" s="6">
        <f>A45/E16*C12/1000*60</f>
        <v>50.2964891885608</v>
      </c>
      <c r="D45" s="18">
        <f>A45/E17*C12/1000*60</f>
        <v>74.36695187165775</v>
      </c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.75">
      <c r="A46" s="9">
        <v>8000</v>
      </c>
      <c r="B46" s="7">
        <f>A46/E15*C12/1000*60</f>
        <v>29.390644117141616</v>
      </c>
      <c r="C46" s="6">
        <f>A46/E16*C12/1000*60</f>
        <v>53.64958846779818</v>
      </c>
      <c r="D46" s="18">
        <f>A46/E17*C12/1000*60</f>
        <v>79.32474866310162</v>
      </c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.75">
      <c r="A47" s="9">
        <v>8500</v>
      </c>
      <c r="B47" s="7">
        <f>A47/E15*C12/1000*60</f>
        <v>31.227559374462967</v>
      </c>
      <c r="C47" s="6">
        <f>A47/E16*C12/1000*60</f>
        <v>57.00268774703557</v>
      </c>
      <c r="D47" s="18">
        <f>A47/E17*C12/1000*60</f>
        <v>84.28254545454546</v>
      </c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.75">
      <c r="A48" s="9">
        <v>9000</v>
      </c>
      <c r="B48" s="7">
        <f>A48/E15*C12/1000*60</f>
        <v>33.06447463178432</v>
      </c>
      <c r="C48" s="6">
        <f>A48/E16*C12/1000*60</f>
        <v>60.355787026272964</v>
      </c>
      <c r="D48" s="18">
        <f>A48/E17*C12/1000*60</f>
        <v>89.24034224598931</v>
      </c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 ht="12.75">
      <c r="A49" s="9">
        <v>9500</v>
      </c>
      <c r="B49" s="7">
        <f>A49/E15*C12/1000*60</f>
        <v>34.901389889105666</v>
      </c>
      <c r="C49" s="6">
        <f>A49/E16*C12/1000*60</f>
        <v>63.70888630551033</v>
      </c>
      <c r="D49" s="18">
        <f>A49/E17*C12/1000*60</f>
        <v>94.19813903743317</v>
      </c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.75">
      <c r="A50" s="9">
        <v>10000</v>
      </c>
      <c r="B50" s="7">
        <f>A50/E15*C12/1000*60</f>
        <v>36.738305146427024</v>
      </c>
      <c r="C50" s="6">
        <f>A50/E16*C12/1000*60</f>
        <v>67.06198558474773</v>
      </c>
      <c r="D50" s="18">
        <f>A50/E17*C12/1000*60</f>
        <v>99.15593582887702</v>
      </c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 ht="12.75">
      <c r="A51" s="9">
        <v>10500</v>
      </c>
      <c r="B51" s="7">
        <f>A51/E15*C12/1000*60</f>
        <v>38.575220403748375</v>
      </c>
      <c r="C51" s="6">
        <f>A51/E16*C12/1000*60</f>
        <v>70.41508486398513</v>
      </c>
      <c r="D51" s="18">
        <f>A51/E17*C12/1000*60</f>
        <v>104.11373262032086</v>
      </c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.75">
      <c r="A52" s="9">
        <v>11000</v>
      </c>
      <c r="B52" s="7">
        <f>A52/E15*C12/1000*60</f>
        <v>40.41213566106972</v>
      </c>
      <c r="C52" s="6">
        <f>A52/E16*C12/1000*60</f>
        <v>73.76818414322251</v>
      </c>
      <c r="D52" s="18">
        <f>A52/E17*C12/1000*60</f>
        <v>109.07152941176471</v>
      </c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.75">
      <c r="A53" s="9">
        <v>11500</v>
      </c>
      <c r="B53" s="7">
        <f>A53/E15*C12/1000*60</f>
        <v>42.24905091839107</v>
      </c>
      <c r="C53" s="6">
        <f>A53/E16*C12/1000*60</f>
        <v>77.1212834224599</v>
      </c>
      <c r="D53" s="18">
        <f>A53/E17*C12/1000*60</f>
        <v>114.02932620320857</v>
      </c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3.5" thickBot="1">
      <c r="A54" s="10">
        <v>12000</v>
      </c>
      <c r="B54" s="19">
        <f>A54/E15*C12/1000*60</f>
        <v>44.08596617571243</v>
      </c>
      <c r="C54" s="20">
        <f>A54/E16*C12/1000*60</f>
        <v>80.47438270169728</v>
      </c>
      <c r="D54" s="21">
        <f>A54/E17*C12/1000*60</f>
        <v>118.98712299465241</v>
      </c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2:24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ht="23.25">
      <c r="A56" s="2" t="s">
        <v>10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2:24" ht="25.5" customHeight="1" thickBot="1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ht="13.5" thickBot="1">
      <c r="A58" s="32"/>
      <c r="B58" s="22">
        <v>5</v>
      </c>
      <c r="C58" s="22">
        <v>10</v>
      </c>
      <c r="D58" s="22">
        <v>15</v>
      </c>
      <c r="E58" s="22">
        <v>20</v>
      </c>
      <c r="F58" s="22">
        <v>25</v>
      </c>
      <c r="G58" s="22">
        <v>30</v>
      </c>
      <c r="H58" s="22">
        <v>35</v>
      </c>
      <c r="I58" s="22">
        <v>40</v>
      </c>
      <c r="J58" s="22">
        <v>45</v>
      </c>
      <c r="K58" s="22">
        <v>50</v>
      </c>
      <c r="L58" s="22">
        <v>55</v>
      </c>
      <c r="M58" s="22">
        <v>60</v>
      </c>
      <c r="N58" s="22">
        <v>65</v>
      </c>
      <c r="O58" s="22">
        <v>70</v>
      </c>
      <c r="P58" s="22">
        <v>75</v>
      </c>
      <c r="Q58" s="22">
        <v>80</v>
      </c>
      <c r="R58" s="22">
        <v>85</v>
      </c>
      <c r="S58" s="22">
        <v>90</v>
      </c>
      <c r="T58" s="22">
        <v>95</v>
      </c>
      <c r="U58" s="23">
        <v>100</v>
      </c>
      <c r="V58" s="1"/>
      <c r="W58" s="1"/>
      <c r="X58" s="1"/>
    </row>
    <row r="59" spans="1:24" ht="12.75">
      <c r="A59" s="8">
        <v>1</v>
      </c>
      <c r="B59" s="29">
        <f>(B58*1000)/60/C12*E15</f>
        <v>1360.977317835326</v>
      </c>
      <c r="C59" s="25">
        <f>(C58*1000)/60/C12*E15</f>
        <v>2721.954635670652</v>
      </c>
      <c r="D59" s="25">
        <f>(D58*1000)/60/C12*E15</f>
        <v>4082.9319535059776</v>
      </c>
      <c r="E59" s="25">
        <f>(E58*1000)/60/C12*E15</f>
        <v>5443.909271341304</v>
      </c>
      <c r="F59" s="25">
        <f>(F58*1000)/60/C12*E15</f>
        <v>6804.88658917663</v>
      </c>
      <c r="G59" s="25">
        <f>(G58*1000)/60/C12*E15</f>
        <v>8165.863907011955</v>
      </c>
      <c r="H59" s="25">
        <f>(H58*1000)/60/C12*E15</f>
        <v>9526.841224847281</v>
      </c>
      <c r="I59" s="25">
        <f>(I58*1000)/60/C12*E15</f>
        <v>10887.818542682608</v>
      </c>
      <c r="J59" s="25">
        <f>(J58*1000)/60/C12*E15</f>
        <v>12248.795860517934</v>
      </c>
      <c r="K59" s="25">
        <f>(K58*1000)/60/C12*E15</f>
        <v>13609.77317835326</v>
      </c>
      <c r="L59" s="25">
        <f>(L58*1000)/60/C12*E15</f>
        <v>14970.750496188584</v>
      </c>
      <c r="M59" s="25">
        <f>(M58*1000)/60/C12*E15</f>
        <v>16331.72781402391</v>
      </c>
      <c r="N59" s="25">
        <f>(N58*1000)/60/C12*E15</f>
        <v>17692.70513185924</v>
      </c>
      <c r="O59" s="25">
        <f>(O58*1000)/60/C12*E15</f>
        <v>19053.682449694563</v>
      </c>
      <c r="P59" s="25">
        <f>(P58*1000)/60/C12*E15</f>
        <v>20414.65976752989</v>
      </c>
      <c r="Q59" s="25">
        <f>(Q58*1000)/60/C12*E15</f>
        <v>21775.637085365215</v>
      </c>
      <c r="R59" s="25"/>
      <c r="S59" s="25"/>
      <c r="T59" s="25"/>
      <c r="U59" s="26"/>
      <c r="V59" s="1"/>
      <c r="W59" s="1"/>
      <c r="X59" s="1"/>
    </row>
    <row r="60" spans="1:24" ht="12.75">
      <c r="A60" s="9">
        <v>2</v>
      </c>
      <c r="B60" s="30">
        <f>(B58*1000)/60/C12*E16</f>
        <v>745.578878466309</v>
      </c>
      <c r="C60" s="24">
        <f>(C58*1000)/60/C12*E16</f>
        <v>1491.157756932618</v>
      </c>
      <c r="D60" s="24">
        <f>(D58*1000)/60/C12*E16</f>
        <v>2236.736635398927</v>
      </c>
      <c r="E60" s="24">
        <f>(E58*1000)/60/C12*E16</f>
        <v>2982.315513865236</v>
      </c>
      <c r="F60" s="24">
        <f>(F58*1000)/60/C12*E16</f>
        <v>3727.8943923315455</v>
      </c>
      <c r="G60" s="24">
        <f>(G58*1000)/60/C12*E16</f>
        <v>4473.473270797854</v>
      </c>
      <c r="H60" s="24">
        <f>(H58*1000)/60/C12*E16</f>
        <v>5219.052149264164</v>
      </c>
      <c r="I60" s="24">
        <f>(I58*1000)/60/C12*E16</f>
        <v>5964.631027730472</v>
      </c>
      <c r="J60" s="24">
        <f>(J58*1000)/60/C12*E16</f>
        <v>6710.209906196782</v>
      </c>
      <c r="K60" s="24">
        <f>(K58*1000)/60/C12*E16</f>
        <v>7455.788784663091</v>
      </c>
      <c r="L60" s="24">
        <f>(L58*1000)/60/C12*E16</f>
        <v>8201.367663129398</v>
      </c>
      <c r="M60" s="24">
        <f>(M58*1000)/60/C12*E16</f>
        <v>8946.946541595707</v>
      </c>
      <c r="N60" s="24">
        <f>(N58*1000)/60/C12*E16</f>
        <v>9692.525420062018</v>
      </c>
      <c r="O60" s="24">
        <f>(O58*1000)/60/C12*E16</f>
        <v>10438.104298528327</v>
      </c>
      <c r="P60" s="24">
        <f>(P58*1000)/60/C12*E16</f>
        <v>11183.683176994637</v>
      </c>
      <c r="Q60" s="24">
        <f>(Q58*1000)/60/C12*E16</f>
        <v>11929.262055460944</v>
      </c>
      <c r="R60" s="24">
        <f>(R58*1000)/60/C12*E16</f>
        <v>12674.840933927255</v>
      </c>
      <c r="S60" s="24">
        <f>(S58*1000)/60/C12*E16</f>
        <v>13420.419812393564</v>
      </c>
      <c r="T60" s="24">
        <f>(T58*1000)/60/C12*E16</f>
        <v>14165.998690859871</v>
      </c>
      <c r="U60" s="24">
        <f>(U58*1000)/60/C12*E16</f>
        <v>14911.577569326182</v>
      </c>
      <c r="V60" s="1"/>
      <c r="W60" s="1"/>
      <c r="X60" s="1"/>
    </row>
    <row r="61" spans="1:24" ht="13.5" thickBot="1">
      <c r="A61" s="10">
        <v>3</v>
      </c>
      <c r="B61" s="31">
        <f>(B58*1000)/60/C12*E17</f>
        <v>504.2562463057162</v>
      </c>
      <c r="C61" s="27">
        <f>(C58*1000)/60/C12*E17</f>
        <v>1008.5124926114324</v>
      </c>
      <c r="D61" s="27">
        <f>(D58*1000)/60/C12*E17</f>
        <v>1512.7687389171485</v>
      </c>
      <c r="E61" s="27">
        <f>(E58*1000)/60/C12*E17</f>
        <v>2017.0249852228649</v>
      </c>
      <c r="F61" s="27">
        <f>(F58*1000)/60/C12*E17</f>
        <v>2521.2812315285814</v>
      </c>
      <c r="G61" s="27">
        <f>(G58*1000)/60/C12*E17</f>
        <v>3025.537477834297</v>
      </c>
      <c r="H61" s="27">
        <f>(H58*1000)/60/C12*E17</f>
        <v>3529.7937241400136</v>
      </c>
      <c r="I61" s="27">
        <f>(I58*1000)/60/C12*E17</f>
        <v>4034.0499704457297</v>
      </c>
      <c r="J61" s="27">
        <f>(J58*1000)/60/C12*E17</f>
        <v>4538.306216751446</v>
      </c>
      <c r="K61" s="27">
        <f>(K58*1000)/60/C12*E17</f>
        <v>5042.562463057163</v>
      </c>
      <c r="L61" s="27">
        <f>(L58*1000)/60/C12*E17</f>
        <v>5546.818709362878</v>
      </c>
      <c r="M61" s="27">
        <f>(M58*1000)/60/C12*E17</f>
        <v>6051.074955668594</v>
      </c>
      <c r="N61" s="27">
        <f>(N58*1000)/60/C12*E17</f>
        <v>6555.331201974311</v>
      </c>
      <c r="O61" s="27">
        <f>(O58*1000)/60/C12*E17</f>
        <v>7059.587448280027</v>
      </c>
      <c r="P61" s="27">
        <f>(P58*1000)/60/C12*E17</f>
        <v>7563.843694585744</v>
      </c>
      <c r="Q61" s="27">
        <f>(Q58*1000)/60/C12*E17</f>
        <v>8068.0999408914595</v>
      </c>
      <c r="R61" s="27">
        <f>(R58*1000)/60/C12*E17</f>
        <v>8572.356187197176</v>
      </c>
      <c r="S61" s="27">
        <f>(S58*1000)/60/C12*E17</f>
        <v>9076.612433502893</v>
      </c>
      <c r="T61" s="27">
        <f>(T58*1000)/60/C12*E17</f>
        <v>9580.868679808607</v>
      </c>
      <c r="U61" s="28">
        <f>(U58*1000)/60/C12*E17</f>
        <v>10085.124926114326</v>
      </c>
      <c r="V61" s="1"/>
      <c r="W61" s="1"/>
      <c r="X61" s="1"/>
    </row>
    <row r="62" spans="2:24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ht="23.25">
      <c r="A63" s="2" t="s">
        <v>15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2:24" ht="13.5" thickBo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ht="24.75" customHeight="1" thickBot="1">
      <c r="A65" s="60" t="s">
        <v>19</v>
      </c>
      <c r="B65" s="61">
        <v>5</v>
      </c>
      <c r="C65" s="62">
        <v>10</v>
      </c>
      <c r="D65" s="62">
        <v>15</v>
      </c>
      <c r="E65" s="62">
        <v>20</v>
      </c>
      <c r="F65" s="62">
        <v>25</v>
      </c>
      <c r="G65" s="62">
        <v>30</v>
      </c>
      <c r="H65" s="62">
        <v>35</v>
      </c>
      <c r="I65" s="62">
        <v>40</v>
      </c>
      <c r="J65" s="62">
        <v>45</v>
      </c>
      <c r="K65" s="62">
        <v>50</v>
      </c>
      <c r="L65" s="62">
        <v>55</v>
      </c>
      <c r="M65" s="62">
        <v>60</v>
      </c>
      <c r="N65" s="62">
        <v>65</v>
      </c>
      <c r="O65" s="62">
        <v>70</v>
      </c>
      <c r="P65" s="62">
        <v>75</v>
      </c>
      <c r="Q65" s="62">
        <v>80</v>
      </c>
      <c r="R65" s="68">
        <v>85</v>
      </c>
      <c r="S65" s="68">
        <v>90</v>
      </c>
      <c r="T65" s="68">
        <v>95</v>
      </c>
      <c r="U65" s="69">
        <v>100</v>
      </c>
      <c r="V65" s="1"/>
      <c r="W65" s="1"/>
      <c r="X65" s="1"/>
    </row>
    <row r="66" spans="1:24" ht="12.75">
      <c r="A66" s="57" t="s">
        <v>16</v>
      </c>
      <c r="B66" s="70">
        <f>B59</f>
        <v>1360.977317835326</v>
      </c>
      <c r="C66" s="25">
        <f aca="true" t="shared" si="0" ref="C66:Q66">C59</f>
        <v>2721.954635670652</v>
      </c>
      <c r="D66" s="25">
        <f t="shared" si="0"/>
        <v>4082.9319535059776</v>
      </c>
      <c r="E66" s="25">
        <f t="shared" si="0"/>
        <v>5443.909271341304</v>
      </c>
      <c r="F66" s="25">
        <f t="shared" si="0"/>
        <v>6804.88658917663</v>
      </c>
      <c r="G66" s="25">
        <f t="shared" si="0"/>
        <v>8165.863907011955</v>
      </c>
      <c r="H66" s="25">
        <f t="shared" si="0"/>
        <v>9526.841224847281</v>
      </c>
      <c r="I66" s="71">
        <f t="shared" si="0"/>
        <v>10887.818542682608</v>
      </c>
      <c r="J66" s="25">
        <f t="shared" si="0"/>
        <v>12248.795860517934</v>
      </c>
      <c r="K66" s="25">
        <f t="shared" si="0"/>
        <v>13609.77317835326</v>
      </c>
      <c r="L66" s="25">
        <f t="shared" si="0"/>
        <v>14970.750496188584</v>
      </c>
      <c r="M66" s="25">
        <f t="shared" si="0"/>
        <v>16331.72781402391</v>
      </c>
      <c r="N66" s="25">
        <f t="shared" si="0"/>
        <v>17692.70513185924</v>
      </c>
      <c r="O66" s="25">
        <f t="shared" si="0"/>
        <v>19053.682449694563</v>
      </c>
      <c r="P66" s="25">
        <f t="shared" si="0"/>
        <v>20414.65976752989</v>
      </c>
      <c r="Q66" s="26">
        <f t="shared" si="0"/>
        <v>21775.637085365215</v>
      </c>
      <c r="R66" s="1"/>
      <c r="S66" s="1"/>
      <c r="T66" s="1"/>
      <c r="U66" s="1"/>
      <c r="V66" s="1"/>
      <c r="W66" s="1"/>
      <c r="X66" s="1"/>
    </row>
    <row r="67" spans="1:24" ht="13.5" thickBot="1">
      <c r="A67" s="58" t="s">
        <v>17</v>
      </c>
      <c r="B67" s="72">
        <f aca="true" t="shared" si="1" ref="B67:Q67">B59-B60</f>
        <v>615.398439369017</v>
      </c>
      <c r="C67" s="27">
        <f t="shared" si="1"/>
        <v>1230.796878738034</v>
      </c>
      <c r="D67" s="27">
        <f t="shared" si="1"/>
        <v>1846.1953181070508</v>
      </c>
      <c r="E67" s="27">
        <f t="shared" si="1"/>
        <v>2461.593757476068</v>
      </c>
      <c r="F67" s="27">
        <f t="shared" si="1"/>
        <v>3076.9921968450844</v>
      </c>
      <c r="G67" s="27">
        <f t="shared" si="1"/>
        <v>3692.3906362141015</v>
      </c>
      <c r="H67" s="27">
        <f t="shared" si="1"/>
        <v>4307.789075583118</v>
      </c>
      <c r="I67" s="73">
        <f t="shared" si="1"/>
        <v>4923.187514952136</v>
      </c>
      <c r="J67" s="27">
        <f t="shared" si="1"/>
        <v>5538.585954321152</v>
      </c>
      <c r="K67" s="27">
        <f t="shared" si="1"/>
        <v>6153.984393690169</v>
      </c>
      <c r="L67" s="27">
        <f t="shared" si="1"/>
        <v>6769.382833059186</v>
      </c>
      <c r="M67" s="27">
        <f t="shared" si="1"/>
        <v>7384.781272428203</v>
      </c>
      <c r="N67" s="27">
        <f t="shared" si="1"/>
        <v>8000.17971179722</v>
      </c>
      <c r="O67" s="27">
        <f t="shared" si="1"/>
        <v>8615.578151166235</v>
      </c>
      <c r="P67" s="27">
        <f t="shared" si="1"/>
        <v>9230.976590535254</v>
      </c>
      <c r="Q67" s="28">
        <f t="shared" si="1"/>
        <v>9846.375029904271</v>
      </c>
      <c r="V67" s="1"/>
      <c r="W67" s="1"/>
      <c r="X67" s="1"/>
    </row>
    <row r="68" spans="1:24" ht="12.75">
      <c r="A68" s="57" t="s">
        <v>16</v>
      </c>
      <c r="B68" s="70">
        <f>B60</f>
        <v>745.578878466309</v>
      </c>
      <c r="C68" s="29">
        <f aca="true" t="shared" si="2" ref="C68:U68">C60</f>
        <v>1491.157756932618</v>
      </c>
      <c r="D68" s="29">
        <f t="shared" si="2"/>
        <v>2236.736635398927</v>
      </c>
      <c r="E68" s="29">
        <f t="shared" si="2"/>
        <v>2982.315513865236</v>
      </c>
      <c r="F68" s="29">
        <f t="shared" si="2"/>
        <v>3727.8943923315455</v>
      </c>
      <c r="G68" s="29">
        <f t="shared" si="2"/>
        <v>4473.473270797854</v>
      </c>
      <c r="H68" s="29">
        <f t="shared" si="2"/>
        <v>5219.052149264164</v>
      </c>
      <c r="I68" s="29">
        <f t="shared" si="2"/>
        <v>5964.631027730472</v>
      </c>
      <c r="J68" s="29">
        <f t="shared" si="2"/>
        <v>6710.209906196782</v>
      </c>
      <c r="K68" s="29">
        <f t="shared" si="2"/>
        <v>7455.788784663091</v>
      </c>
      <c r="L68" s="29">
        <f t="shared" si="2"/>
        <v>8201.367663129398</v>
      </c>
      <c r="M68" s="29">
        <f t="shared" si="2"/>
        <v>8946.946541595707</v>
      </c>
      <c r="N68" s="29">
        <f t="shared" si="2"/>
        <v>9692.525420062018</v>
      </c>
      <c r="O68" s="29">
        <f t="shared" si="2"/>
        <v>10438.104298528327</v>
      </c>
      <c r="P68" s="29">
        <f t="shared" si="2"/>
        <v>11183.683176994637</v>
      </c>
      <c r="Q68" s="74">
        <f t="shared" si="2"/>
        <v>11929.262055460944</v>
      </c>
      <c r="R68" s="25">
        <f t="shared" si="2"/>
        <v>12674.840933927255</v>
      </c>
      <c r="S68" s="25">
        <f t="shared" si="2"/>
        <v>13420.419812393564</v>
      </c>
      <c r="T68" s="25">
        <f t="shared" si="2"/>
        <v>14165.998690859871</v>
      </c>
      <c r="U68" s="26">
        <f t="shared" si="2"/>
        <v>14911.577569326182</v>
      </c>
      <c r="V68" s="1"/>
      <c r="W68" s="1"/>
      <c r="X68" s="1"/>
    </row>
    <row r="69" spans="1:24" ht="13.5" thickBot="1">
      <c r="A69" s="59" t="s">
        <v>18</v>
      </c>
      <c r="B69" s="72">
        <f>B60-B61</f>
        <v>241.32263216059278</v>
      </c>
      <c r="C69" s="31">
        <f aca="true" t="shared" si="3" ref="C69:U69">C60-C61</f>
        <v>482.64526432118555</v>
      </c>
      <c r="D69" s="31">
        <f t="shared" si="3"/>
        <v>723.9678964817783</v>
      </c>
      <c r="E69" s="31">
        <f t="shared" si="3"/>
        <v>965.2905286423711</v>
      </c>
      <c r="F69" s="31">
        <f t="shared" si="3"/>
        <v>1206.613160802964</v>
      </c>
      <c r="G69" s="31">
        <f t="shared" si="3"/>
        <v>1447.9357929635567</v>
      </c>
      <c r="H69" s="31">
        <f t="shared" si="3"/>
        <v>1689.25842512415</v>
      </c>
      <c r="I69" s="31">
        <f t="shared" si="3"/>
        <v>1930.5810572847422</v>
      </c>
      <c r="J69" s="31">
        <f t="shared" si="3"/>
        <v>2171.9036894453357</v>
      </c>
      <c r="K69" s="31">
        <f t="shared" si="3"/>
        <v>2413.226321605928</v>
      </c>
      <c r="L69" s="31">
        <f t="shared" si="3"/>
        <v>2654.5489537665208</v>
      </c>
      <c r="M69" s="31">
        <f t="shared" si="3"/>
        <v>2895.8715859271133</v>
      </c>
      <c r="N69" s="31">
        <f t="shared" si="3"/>
        <v>3137.1942180877077</v>
      </c>
      <c r="O69" s="31">
        <f t="shared" si="3"/>
        <v>3378.5168502483</v>
      </c>
      <c r="P69" s="31">
        <f t="shared" si="3"/>
        <v>3619.8394824088928</v>
      </c>
      <c r="Q69" s="75">
        <f t="shared" si="3"/>
        <v>3861.1621145694844</v>
      </c>
      <c r="R69" s="27">
        <f t="shared" si="3"/>
        <v>4102.484746730079</v>
      </c>
      <c r="S69" s="27">
        <f t="shared" si="3"/>
        <v>4343.807378890671</v>
      </c>
      <c r="T69" s="27">
        <f t="shared" si="3"/>
        <v>4585.130011051264</v>
      </c>
      <c r="U69" s="28">
        <f t="shared" si="3"/>
        <v>4826.452643211856</v>
      </c>
      <c r="W69" s="1"/>
      <c r="X69" s="1"/>
    </row>
    <row r="70" spans="23:24" ht="12.75">
      <c r="W70" s="1"/>
      <c r="X70" s="1"/>
    </row>
    <row r="71" spans="18:24" ht="12.75">
      <c r="R71" s="56"/>
      <c r="S71" s="56"/>
      <c r="T71" s="56"/>
      <c r="W71" s="1"/>
      <c r="X71" s="1"/>
    </row>
    <row r="72" spans="23:24" ht="12.75">
      <c r="W72" s="1"/>
      <c r="X72" s="1"/>
    </row>
    <row r="73" spans="23:24" ht="12.75">
      <c r="W73" s="1"/>
      <c r="X73" s="1"/>
    </row>
    <row r="74" spans="23:24" ht="12.75">
      <c r="W74" s="1"/>
      <c r="X74" s="1"/>
    </row>
    <row r="75" spans="23:24" ht="12.75">
      <c r="W75" s="1"/>
      <c r="X75" s="1"/>
    </row>
    <row r="76" spans="23:24" ht="12.75">
      <c r="W76" s="1"/>
      <c r="X76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 Kelly,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miml01</dc:creator>
  <cp:keywords/>
  <dc:description/>
  <cp:lastModifiedBy>Marek Imlauf</cp:lastModifiedBy>
  <dcterms:created xsi:type="dcterms:W3CDTF">2012-06-07T06:28:13Z</dcterms:created>
  <dcterms:modified xsi:type="dcterms:W3CDTF">2017-06-22T06:50:11Z</dcterms:modified>
  <cp:category/>
  <cp:version/>
  <cp:contentType/>
  <cp:contentStatus/>
</cp:coreProperties>
</file>